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525" windowWidth="10200" windowHeight="7635" activeTab="0"/>
  </bookViews>
  <sheets>
    <sheet name="TONG HOP" sheetId="1" r:id="rId1"/>
  </sheets>
  <definedNames>
    <definedName name="_xlnm.Print_Titles" localSheetId="0">'TONG HOP'!$4:$5</definedName>
  </definedNames>
  <calcPr fullCalcOnLoad="1"/>
</workbook>
</file>

<file path=xl/sharedStrings.xml><?xml version="1.0" encoding="utf-8"?>
<sst xmlns="http://schemas.openxmlformats.org/spreadsheetml/2006/main" count="88" uniqueCount="54">
  <si>
    <t>STT</t>
  </si>
  <si>
    <t>Số được gợi ý kiểm điểm</t>
  </si>
  <si>
    <t>Tổng số</t>
  </si>
  <si>
    <t>-</t>
  </si>
  <si>
    <t>I</t>
  </si>
  <si>
    <t>II</t>
  </si>
  <si>
    <t>Tiêu chí</t>
  </si>
  <si>
    <t>Quân đội</t>
  </si>
  <si>
    <t>Công an</t>
  </si>
  <si>
    <t>HTTNV</t>
  </si>
  <si>
    <t>Không HTNV</t>
  </si>
  <si>
    <t>HTNV</t>
  </si>
  <si>
    <t>HTXSNV</t>
  </si>
  <si>
    <t>III</t>
  </si>
  <si>
    <t>HĐND</t>
  </si>
  <si>
    <t>UBND</t>
  </si>
  <si>
    <t>Các sở, ngành (Các phòng đv cấp huyện) và tương đương</t>
  </si>
  <si>
    <t>Cấp có thẩm quyền KL mất đoàn kết nội bộ hoặc có thành viên suy thoái</t>
  </si>
  <si>
    <t>Địa phương, TC, CQ, đơn vị trực tiếp LĐ, QL hoàn thành dưới 50% số chỉ tiêu…</t>
  </si>
  <si>
    <t>Tập thể lãnh đạo, quản lý khác</t>
  </si>
  <si>
    <t xml:space="preserve">Các đơn vị sự nghiệp công lập </t>
  </si>
  <si>
    <t>BCH</t>
  </si>
  <si>
    <t>BTV</t>
  </si>
  <si>
    <t>Đảng đoàn</t>
  </si>
  <si>
    <t>Ban cán sự</t>
  </si>
  <si>
    <t>Bị xử lý kỷ luật hoặc có thành viên bị xử lý kỷ luật trong năm</t>
  </si>
  <si>
    <t>Số được gợi ý kiểm điểm</t>
  </si>
  <si>
    <t>Các ban, cơ quan đảng</t>
  </si>
  <si>
    <t>Mặt trận Tổ quốc, các đoàn thể CT-XH</t>
  </si>
  <si>
    <t>Đảng</t>
  </si>
  <si>
    <t>Chính quyền</t>
  </si>
  <si>
    <t>Thường trực UBMTTQ</t>
  </si>
  <si>
    <t>IV</t>
  </si>
  <si>
    <t>Số đã KĐ, ĐG, XL chất lượng</t>
  </si>
  <si>
    <t>Số chưa KĐ, ĐG, XL chất lượng</t>
  </si>
  <si>
    <t>CẤP HUYỆN</t>
  </si>
  <si>
    <t>CẤP CƠ SỞ</t>
  </si>
  <si>
    <t>CẤP TỈNH</t>
  </si>
  <si>
    <t>TỔNG SỐ TẬP THỂ LÃNH ĐẠO, QUẢN LÝ  (IV=I+II+III)</t>
  </si>
  <si>
    <t>Số có đến cuối năm (1=2+3)</t>
  </si>
  <si>
    <t>3=4+…+18</t>
  </si>
  <si>
    <t>Chia ra</t>
  </si>
  <si>
    <t>Biểu số 6D - BTCTW</t>
  </si>
  <si>
    <t>THỐNG KÊ 
KẾT QUẢ KIỂM ĐIỂM, ĐÁNH GIÁ, XẾP LOẠI CHẤT LƯỢNG 
TẬP THỂ LÃNH ĐẠO, QUẢN LÝ CÁC CẤP NĂM 2018</t>
  </si>
  <si>
    <t xml:space="preserve"> - Có 3  huyện kiểm điểm nhưng không xếp loại: HĐND, UBND huyện (Minh Long, Sơn Hà, Lý Sơn)</t>
  </si>
  <si>
    <t xml:space="preserve"> - Có 2 huyện không kiểm điểm, không xếp loại: HĐND (Mộ Đức, Đức Phổ) và UBND huyện (Mộ Đức)</t>
  </si>
  <si>
    <t>TC: 9 tập thể (HDND: 5; UBND: 4)</t>
  </si>
  <si>
    <t xml:space="preserve">    TỈNH ỦY QUẢNG NGÃI</t>
  </si>
  <si>
    <t>Số chưa KĐ, ĐG, XL chất lượng (19 BTV huyện kiểm điểm nhưng chưa xếp loại, 6 tập thể thuộc huyện KĐ nhưng không xếp loại, 3 không KĐ)</t>
  </si>
  <si>
    <t>Tập thể lãnh đạo quản lý khác ở tỉnh: Đoàn đại biểu Quốc hội tỉnh</t>
  </si>
  <si>
    <t>Số chưa KĐ, ĐG, XL chất lượng (đã kiểm điểm nhưng chưa xếp loại)</t>
  </si>
  <si>
    <t>*</t>
  </si>
  <si>
    <t xml:space="preserve">                               (Kèm theo Báo cáo số        BC/TU, ngày      tháng     năm 2019 của Ban Thường vụ Tỉnh ủy)</t>
  </si>
  <si>
    <t xml:space="preserve">  (Kèm theo Báo cáo số 395-BC/TU ngày 06/3/2019 của Ban Thường vụ Tỉnh ủy)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</si>
</sst>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(* #,##0_);_(* \(#,##0\);_(* &quot;-&quot;??_);_(@_)"/>
    <numFmt numFmtId="178" formatCode="_(* #,##0_);_(* \(#,##0\);_(* &quot; &quot;_);_(@_)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;[Red]#,##0"/>
    <numFmt numFmtId="185" formatCode="0.0%"/>
    <numFmt numFmtId="186" formatCode="#,##0.000"/>
    <numFmt numFmtId="187" formatCode="#,##0.0000"/>
    <numFmt numFmtId="188" formatCode="0.00000000"/>
    <numFmt numFmtId="189" formatCode="0.0000000"/>
    <numFmt numFmtId="190" formatCode="0.000000000"/>
  </numFmts>
  <fonts count="54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left" vertical="center"/>
    </xf>
    <xf numFmtId="4" fontId="10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vertical="center"/>
    </xf>
    <xf numFmtId="3" fontId="9" fillId="0" borderId="0" xfId="0" applyNumberFormat="1" applyFont="1" applyFill="1" applyAlignment="1">
      <alignment horizontal="left" vertical="center"/>
    </xf>
    <xf numFmtId="3" fontId="10" fillId="0" borderId="0" xfId="0" applyNumberFormat="1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vertical="center"/>
    </xf>
    <xf numFmtId="0" fontId="5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PageLayoutView="0" workbookViewId="0" topLeftCell="A1">
      <selection activeCell="B3" sqref="B3:R3"/>
    </sheetView>
  </sheetViews>
  <sheetFormatPr defaultColWidth="9.140625" defaultRowHeight="12.75"/>
  <cols>
    <col min="1" max="1" width="4.7109375" style="9" customWidth="1"/>
    <col min="2" max="2" width="31.00390625" style="8" customWidth="1"/>
    <col min="3" max="3" width="9.00390625" style="8" customWidth="1"/>
    <col min="4" max="8" width="6.28125" style="8" customWidth="1"/>
    <col min="9" max="10" width="6.00390625" style="8" customWidth="1"/>
    <col min="11" max="11" width="9.140625" style="8" customWidth="1"/>
    <col min="12" max="12" width="7.8515625" style="8" customWidth="1"/>
    <col min="13" max="13" width="8.57421875" style="8" customWidth="1"/>
    <col min="14" max="15" width="5.8515625" style="8" customWidth="1"/>
    <col min="16" max="17" width="5.00390625" style="8" customWidth="1"/>
    <col min="18" max="18" width="4.8515625" style="8" customWidth="1"/>
    <col min="19" max="19" width="9.140625" style="8" customWidth="1"/>
    <col min="20" max="20" width="9.140625" style="53" customWidth="1"/>
    <col min="21" max="21" width="9.140625" style="39" customWidth="1"/>
    <col min="22" max="16384" width="9.140625" style="8" customWidth="1"/>
  </cols>
  <sheetData>
    <row r="1" spans="1:20" ht="24" customHeight="1">
      <c r="A1" s="94" t="s">
        <v>47</v>
      </c>
      <c r="B1" s="94"/>
      <c r="C1" s="98" t="s">
        <v>43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3" t="s">
        <v>42</v>
      </c>
      <c r="O1" s="93"/>
      <c r="P1" s="93"/>
      <c r="Q1" s="93"/>
      <c r="R1" s="93"/>
      <c r="S1" s="7"/>
      <c r="T1" s="52"/>
    </row>
    <row r="2" spans="1:18" ht="24.75" customHeight="1">
      <c r="A2" s="97" t="s">
        <v>51</v>
      </c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6"/>
      <c r="O2" s="10"/>
      <c r="P2" s="10"/>
      <c r="Q2" s="10"/>
      <c r="R2" s="11"/>
    </row>
    <row r="3" spans="1:28" ht="18" customHeight="1" thickBot="1">
      <c r="A3" s="70" t="s">
        <v>52</v>
      </c>
      <c r="B3" s="91" t="s">
        <v>53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1:21" s="12" customFormat="1" ht="26.25" customHeight="1">
      <c r="A4" s="34" t="s">
        <v>0</v>
      </c>
      <c r="B4" s="88" t="s">
        <v>6</v>
      </c>
      <c r="C4" s="88" t="s">
        <v>2</v>
      </c>
      <c r="D4" s="90" t="s">
        <v>29</v>
      </c>
      <c r="E4" s="90"/>
      <c r="F4" s="90"/>
      <c r="G4" s="90"/>
      <c r="H4" s="90"/>
      <c r="I4" s="90" t="s">
        <v>30</v>
      </c>
      <c r="J4" s="90"/>
      <c r="K4" s="90"/>
      <c r="L4" s="90"/>
      <c r="M4" s="88" t="s">
        <v>28</v>
      </c>
      <c r="N4" s="88"/>
      <c r="O4" s="88"/>
      <c r="P4" s="88" t="s">
        <v>7</v>
      </c>
      <c r="Q4" s="88" t="s">
        <v>8</v>
      </c>
      <c r="R4" s="95" t="s">
        <v>19</v>
      </c>
      <c r="T4" s="54"/>
      <c r="U4" s="40"/>
    </row>
    <row r="5" spans="1:21" s="12" customFormat="1" ht="72" customHeight="1">
      <c r="A5" s="35"/>
      <c r="B5" s="89"/>
      <c r="C5" s="89"/>
      <c r="D5" s="13" t="s">
        <v>21</v>
      </c>
      <c r="E5" s="13" t="s">
        <v>22</v>
      </c>
      <c r="F5" s="13" t="s">
        <v>23</v>
      </c>
      <c r="G5" s="13" t="s">
        <v>24</v>
      </c>
      <c r="H5" s="13" t="s">
        <v>27</v>
      </c>
      <c r="I5" s="13" t="s">
        <v>14</v>
      </c>
      <c r="J5" s="13" t="s">
        <v>15</v>
      </c>
      <c r="K5" s="13" t="s">
        <v>16</v>
      </c>
      <c r="L5" s="13" t="s">
        <v>20</v>
      </c>
      <c r="M5" s="13" t="s">
        <v>31</v>
      </c>
      <c r="N5" s="13" t="s">
        <v>21</v>
      </c>
      <c r="O5" s="13" t="s">
        <v>22</v>
      </c>
      <c r="P5" s="89"/>
      <c r="Q5" s="89"/>
      <c r="R5" s="96"/>
      <c r="T5" s="54"/>
      <c r="U5" s="40"/>
    </row>
    <row r="6" spans="1:21" s="15" customFormat="1" ht="14.25" customHeight="1">
      <c r="A6" s="36">
        <v>1</v>
      </c>
      <c r="B6" s="14">
        <v>2</v>
      </c>
      <c r="C6" s="14" t="s">
        <v>40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37">
        <v>18</v>
      </c>
      <c r="T6" s="55"/>
      <c r="U6" s="41"/>
    </row>
    <row r="7" spans="1:21" s="16" customFormat="1" ht="24" customHeight="1">
      <c r="A7" s="38" t="s">
        <v>4</v>
      </c>
      <c r="B7" s="71" t="s">
        <v>37</v>
      </c>
      <c r="C7" s="71">
        <f>C8</f>
        <v>66</v>
      </c>
      <c r="D7" s="63">
        <f aca="true" t="shared" si="0" ref="D7:R7">D8</f>
        <v>0</v>
      </c>
      <c r="E7" s="63">
        <f t="shared" si="0"/>
        <v>0</v>
      </c>
      <c r="F7" s="63">
        <f t="shared" si="0"/>
        <v>7</v>
      </c>
      <c r="G7" s="63">
        <f t="shared" si="0"/>
        <v>3</v>
      </c>
      <c r="H7" s="63">
        <f t="shared" si="0"/>
        <v>9</v>
      </c>
      <c r="I7" s="63">
        <f t="shared" si="0"/>
        <v>1</v>
      </c>
      <c r="J7" s="63">
        <f t="shared" si="0"/>
        <v>1</v>
      </c>
      <c r="K7" s="63">
        <f t="shared" si="0"/>
        <v>21</v>
      </c>
      <c r="L7" s="63">
        <f t="shared" si="0"/>
        <v>7</v>
      </c>
      <c r="M7" s="63">
        <f t="shared" si="0"/>
        <v>1</v>
      </c>
      <c r="N7" s="63">
        <f t="shared" si="0"/>
        <v>6</v>
      </c>
      <c r="O7" s="63">
        <f t="shared" si="0"/>
        <v>6</v>
      </c>
      <c r="P7" s="63">
        <f t="shared" si="0"/>
        <v>2</v>
      </c>
      <c r="Q7" s="63">
        <f t="shared" si="0"/>
        <v>1</v>
      </c>
      <c r="R7" s="68">
        <f t="shared" si="0"/>
        <v>1</v>
      </c>
      <c r="T7" s="56"/>
      <c r="U7" s="42"/>
    </row>
    <row r="8" spans="1:21" s="16" customFormat="1" ht="18.75" customHeight="1">
      <c r="A8" s="38">
        <v>1</v>
      </c>
      <c r="B8" s="71" t="s">
        <v>39</v>
      </c>
      <c r="C8" s="71">
        <f>C9+C10</f>
        <v>66</v>
      </c>
      <c r="D8" s="63">
        <f aca="true" t="shared" si="1" ref="D8:R8">D9+D10</f>
        <v>0</v>
      </c>
      <c r="E8" s="63">
        <f t="shared" si="1"/>
        <v>0</v>
      </c>
      <c r="F8" s="63">
        <f t="shared" si="1"/>
        <v>7</v>
      </c>
      <c r="G8" s="63">
        <f t="shared" si="1"/>
        <v>3</v>
      </c>
      <c r="H8" s="63">
        <f t="shared" si="1"/>
        <v>9</v>
      </c>
      <c r="I8" s="63">
        <f t="shared" si="1"/>
        <v>1</v>
      </c>
      <c r="J8" s="63">
        <f t="shared" si="1"/>
        <v>1</v>
      </c>
      <c r="K8" s="63">
        <f t="shared" si="1"/>
        <v>21</v>
      </c>
      <c r="L8" s="63">
        <f t="shared" si="1"/>
        <v>7</v>
      </c>
      <c r="M8" s="63">
        <f t="shared" si="1"/>
        <v>1</v>
      </c>
      <c r="N8" s="63">
        <f t="shared" si="1"/>
        <v>6</v>
      </c>
      <c r="O8" s="63">
        <f t="shared" si="1"/>
        <v>6</v>
      </c>
      <c r="P8" s="63">
        <f>P9+P10</f>
        <v>2</v>
      </c>
      <c r="Q8" s="63">
        <f t="shared" si="1"/>
        <v>1</v>
      </c>
      <c r="R8" s="68">
        <f t="shared" si="1"/>
        <v>1</v>
      </c>
      <c r="T8" s="56"/>
      <c r="U8" s="42"/>
    </row>
    <row r="9" spans="1:21" s="17" customFormat="1" ht="34.5" customHeight="1">
      <c r="A9" s="35">
        <v>2</v>
      </c>
      <c r="B9" s="71" t="s">
        <v>50</v>
      </c>
      <c r="C9" s="72">
        <f>SUM(D9:R9)</f>
        <v>63</v>
      </c>
      <c r="D9" s="63">
        <v>0</v>
      </c>
      <c r="E9" s="63"/>
      <c r="F9" s="63">
        <v>7</v>
      </c>
      <c r="G9" s="63">
        <v>3</v>
      </c>
      <c r="H9" s="63">
        <v>9</v>
      </c>
      <c r="I9" s="63">
        <v>1</v>
      </c>
      <c r="J9" s="63">
        <v>1</v>
      </c>
      <c r="K9" s="63">
        <v>21</v>
      </c>
      <c r="L9" s="63">
        <v>7</v>
      </c>
      <c r="M9" s="63">
        <v>1</v>
      </c>
      <c r="N9" s="63">
        <v>6</v>
      </c>
      <c r="O9" s="63">
        <v>6</v>
      </c>
      <c r="P9" s="63"/>
      <c r="Q9" s="63"/>
      <c r="R9" s="68">
        <v>1</v>
      </c>
      <c r="S9" s="19"/>
      <c r="T9" s="57"/>
      <c r="U9" s="43"/>
    </row>
    <row r="10" spans="1:21" s="17" customFormat="1" ht="15.75" customHeight="1">
      <c r="A10" s="35">
        <v>3</v>
      </c>
      <c r="B10" s="71" t="s">
        <v>33</v>
      </c>
      <c r="C10" s="71">
        <f aca="true" t="shared" si="2" ref="C10:H10">SUM(C11:C14)</f>
        <v>3</v>
      </c>
      <c r="D10" s="63">
        <f t="shared" si="2"/>
        <v>0</v>
      </c>
      <c r="E10" s="63">
        <f t="shared" si="2"/>
        <v>0</v>
      </c>
      <c r="F10" s="63">
        <f t="shared" si="2"/>
        <v>0</v>
      </c>
      <c r="G10" s="63">
        <f t="shared" si="2"/>
        <v>0</v>
      </c>
      <c r="H10" s="63">
        <f t="shared" si="2"/>
        <v>0</v>
      </c>
      <c r="I10" s="63"/>
      <c r="J10" s="63"/>
      <c r="K10" s="63">
        <f aca="true" t="shared" si="3" ref="K10:R10">SUM(K11:K14)</f>
        <v>0</v>
      </c>
      <c r="L10" s="63">
        <f t="shared" si="3"/>
        <v>0</v>
      </c>
      <c r="M10" s="63">
        <f t="shared" si="3"/>
        <v>0</v>
      </c>
      <c r="N10" s="63">
        <f t="shared" si="3"/>
        <v>0</v>
      </c>
      <c r="O10" s="63">
        <f t="shared" si="3"/>
        <v>0</v>
      </c>
      <c r="P10" s="63">
        <f>SUM(P11:P14)</f>
        <v>2</v>
      </c>
      <c r="Q10" s="63">
        <f t="shared" si="3"/>
        <v>1</v>
      </c>
      <c r="R10" s="68">
        <f t="shared" si="3"/>
        <v>0</v>
      </c>
      <c r="T10" s="57"/>
      <c r="U10" s="43"/>
    </row>
    <row r="11" spans="1:21" s="30" customFormat="1" ht="16.5" customHeight="1">
      <c r="A11" s="73" t="s">
        <v>3</v>
      </c>
      <c r="B11" s="74" t="s">
        <v>12</v>
      </c>
      <c r="C11" s="74">
        <f>SUM(D11:R11)</f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T11" s="51"/>
      <c r="U11" s="31"/>
    </row>
    <row r="12" spans="1:21" s="16" customFormat="1" ht="16.5" customHeight="1">
      <c r="A12" s="73" t="s">
        <v>3</v>
      </c>
      <c r="B12" s="74" t="s">
        <v>9</v>
      </c>
      <c r="C12" s="74">
        <f>SUM(D12:R12)</f>
        <v>3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2</v>
      </c>
      <c r="Q12" s="75">
        <v>1</v>
      </c>
      <c r="R12" s="76">
        <v>0</v>
      </c>
      <c r="T12" s="56"/>
      <c r="U12" s="42"/>
    </row>
    <row r="13" spans="1:21" s="16" customFormat="1" ht="16.5" customHeight="1">
      <c r="A13" s="73" t="s">
        <v>3</v>
      </c>
      <c r="B13" s="74" t="s">
        <v>11</v>
      </c>
      <c r="C13" s="74">
        <f>SUM(D13:R13)</f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v>0</v>
      </c>
      <c r="T13" s="56"/>
      <c r="U13" s="42"/>
    </row>
    <row r="14" spans="1:22" s="2" customFormat="1" ht="16.5" customHeight="1">
      <c r="A14" s="73" t="s">
        <v>3</v>
      </c>
      <c r="B14" s="77" t="s">
        <v>10</v>
      </c>
      <c r="C14" s="74">
        <f>SUM(D14:R14)</f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6">
        <v>0</v>
      </c>
      <c r="S14" s="18"/>
      <c r="T14" s="58"/>
      <c r="U14" s="44"/>
      <c r="V14" s="18"/>
    </row>
    <row r="15" spans="1:22" s="2" customFormat="1" ht="24.75" customHeight="1">
      <c r="A15" s="86" t="s">
        <v>41</v>
      </c>
      <c r="B15" s="77" t="s">
        <v>17</v>
      </c>
      <c r="C15" s="74">
        <f>D15+E15+F15+G15+H15+K15+L15+M15+N15+O15+P15+Q15+R15</f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18"/>
      <c r="T15" s="58"/>
      <c r="U15" s="44"/>
      <c r="V15" s="18"/>
    </row>
    <row r="16" spans="1:22" s="2" customFormat="1" ht="25.5" customHeight="1">
      <c r="A16" s="86"/>
      <c r="B16" s="77" t="s">
        <v>18</v>
      </c>
      <c r="C16" s="74">
        <f>D16+E16+F16+G16+H16+K16+L16+M16+N16+O16+P16+Q16+R16</f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18"/>
      <c r="T16" s="58"/>
      <c r="U16" s="44"/>
      <c r="V16" s="18"/>
    </row>
    <row r="17" spans="1:22" s="2" customFormat="1" ht="24" customHeight="1">
      <c r="A17" s="86"/>
      <c r="B17" s="77" t="s">
        <v>25</v>
      </c>
      <c r="C17" s="74">
        <f>D17+E17+F17+G17+H17+K17+L17+M17+N17+O17+P17+Q17+R17</f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18"/>
      <c r="T17" s="58"/>
      <c r="U17" s="44"/>
      <c r="V17" s="18"/>
    </row>
    <row r="18" spans="1:22" s="20" customFormat="1" ht="17.25" customHeight="1">
      <c r="A18" s="38">
        <v>4</v>
      </c>
      <c r="B18" s="3" t="s">
        <v>26</v>
      </c>
      <c r="C18" s="72">
        <f>D18+E18+F18+G18+H18+K18+L18+M18+N18+O18+P18+Q18+R18</f>
        <v>12</v>
      </c>
      <c r="D18" s="3">
        <v>0</v>
      </c>
      <c r="E18" s="3">
        <v>0</v>
      </c>
      <c r="F18" s="3">
        <v>2</v>
      </c>
      <c r="G18" s="3">
        <v>0</v>
      </c>
      <c r="H18" s="3">
        <v>1</v>
      </c>
      <c r="I18" s="3">
        <v>0</v>
      </c>
      <c r="J18" s="3">
        <v>0</v>
      </c>
      <c r="K18" s="3">
        <v>8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  <c r="Q18" s="3">
        <v>0</v>
      </c>
      <c r="R18" s="78">
        <v>0</v>
      </c>
      <c r="S18" s="19"/>
      <c r="T18" s="59"/>
      <c r="U18" s="45"/>
      <c r="V18" s="19"/>
    </row>
    <row r="19" spans="1:21" s="24" customFormat="1" ht="22.5" customHeight="1">
      <c r="A19" s="38" t="s">
        <v>5</v>
      </c>
      <c r="B19" s="71" t="s">
        <v>35</v>
      </c>
      <c r="C19" s="71">
        <f>C20</f>
        <v>560</v>
      </c>
      <c r="D19" s="71">
        <f aca="true" t="shared" si="4" ref="D19:R19">D20</f>
        <v>0</v>
      </c>
      <c r="E19" s="71">
        <f t="shared" si="4"/>
        <v>19</v>
      </c>
      <c r="F19" s="71">
        <f t="shared" si="4"/>
        <v>0</v>
      </c>
      <c r="G19" s="71">
        <f t="shared" si="4"/>
        <v>0</v>
      </c>
      <c r="H19" s="71">
        <f t="shared" si="4"/>
        <v>78</v>
      </c>
      <c r="I19" s="71">
        <f t="shared" si="4"/>
        <v>14</v>
      </c>
      <c r="J19" s="71">
        <f t="shared" si="4"/>
        <v>14</v>
      </c>
      <c r="K19" s="71">
        <f t="shared" si="4"/>
        <v>185</v>
      </c>
      <c r="L19" s="71">
        <f t="shared" si="4"/>
        <v>103</v>
      </c>
      <c r="M19" s="71">
        <f t="shared" si="4"/>
        <v>15</v>
      </c>
      <c r="N19" s="71">
        <f t="shared" si="4"/>
        <v>0</v>
      </c>
      <c r="O19" s="71">
        <f t="shared" si="4"/>
        <v>68</v>
      </c>
      <c r="P19" s="71">
        <f t="shared" si="4"/>
        <v>30</v>
      </c>
      <c r="Q19" s="71">
        <f t="shared" si="4"/>
        <v>34</v>
      </c>
      <c r="R19" s="79">
        <f t="shared" si="4"/>
        <v>0</v>
      </c>
      <c r="T19" s="49"/>
      <c r="U19" s="46"/>
    </row>
    <row r="20" spans="1:21" s="25" customFormat="1" ht="18.75" customHeight="1">
      <c r="A20" s="38">
        <v>1</v>
      </c>
      <c r="B20" s="71" t="s">
        <v>39</v>
      </c>
      <c r="C20" s="71">
        <f>C21+C22</f>
        <v>560</v>
      </c>
      <c r="D20" s="71">
        <f aca="true" t="shared" si="5" ref="D20:R20">D21+D22</f>
        <v>0</v>
      </c>
      <c r="E20" s="71">
        <f t="shared" si="5"/>
        <v>19</v>
      </c>
      <c r="F20" s="71">
        <f t="shared" si="5"/>
        <v>0</v>
      </c>
      <c r="G20" s="71">
        <f t="shared" si="5"/>
        <v>0</v>
      </c>
      <c r="H20" s="71">
        <f t="shared" si="5"/>
        <v>78</v>
      </c>
      <c r="I20" s="71">
        <f t="shared" si="5"/>
        <v>14</v>
      </c>
      <c r="J20" s="71">
        <f t="shared" si="5"/>
        <v>14</v>
      </c>
      <c r="K20" s="71">
        <f t="shared" si="5"/>
        <v>185</v>
      </c>
      <c r="L20" s="71">
        <f t="shared" si="5"/>
        <v>103</v>
      </c>
      <c r="M20" s="71">
        <f t="shared" si="5"/>
        <v>15</v>
      </c>
      <c r="N20" s="71">
        <f t="shared" si="5"/>
        <v>0</v>
      </c>
      <c r="O20" s="71">
        <f t="shared" si="5"/>
        <v>68</v>
      </c>
      <c r="P20" s="71">
        <f t="shared" si="5"/>
        <v>30</v>
      </c>
      <c r="Q20" s="71">
        <f t="shared" si="5"/>
        <v>34</v>
      </c>
      <c r="R20" s="79">
        <f t="shared" si="5"/>
        <v>0</v>
      </c>
      <c r="T20" s="50"/>
      <c r="U20" s="32"/>
    </row>
    <row r="21" spans="1:21" s="24" customFormat="1" ht="54.75" customHeight="1">
      <c r="A21" s="35">
        <v>2</v>
      </c>
      <c r="B21" s="71" t="s">
        <v>48</v>
      </c>
      <c r="C21" s="72">
        <f>SUM(D21:R21)</f>
        <v>28</v>
      </c>
      <c r="D21" s="3"/>
      <c r="E21" s="63">
        <v>19</v>
      </c>
      <c r="F21" s="3"/>
      <c r="G21" s="3"/>
      <c r="H21" s="3"/>
      <c r="I21" s="71">
        <v>5</v>
      </c>
      <c r="J21" s="3">
        <v>4</v>
      </c>
      <c r="K21" s="3"/>
      <c r="L21" s="3"/>
      <c r="M21" s="3"/>
      <c r="N21" s="3"/>
      <c r="O21" s="3"/>
      <c r="P21" s="3"/>
      <c r="Q21" s="3"/>
      <c r="R21" s="78"/>
      <c r="T21" s="49"/>
      <c r="U21" s="46"/>
    </row>
    <row r="22" spans="1:22" s="24" customFormat="1" ht="12.75" customHeight="1">
      <c r="A22" s="35">
        <v>3</v>
      </c>
      <c r="B22" s="71" t="s">
        <v>33</v>
      </c>
      <c r="C22" s="71">
        <f>SUM(C23:C26)</f>
        <v>532</v>
      </c>
      <c r="D22" s="71">
        <f aca="true" t="shared" si="6" ref="D22:R22">SUM(D23:D26)</f>
        <v>0</v>
      </c>
      <c r="E22" s="71">
        <f>SUM(E23:E26)</f>
        <v>0</v>
      </c>
      <c r="F22" s="71">
        <f t="shared" si="6"/>
        <v>0</v>
      </c>
      <c r="G22" s="71">
        <f t="shared" si="6"/>
        <v>0</v>
      </c>
      <c r="H22" s="71">
        <f t="shared" si="6"/>
        <v>78</v>
      </c>
      <c r="I22" s="71">
        <f t="shared" si="6"/>
        <v>9</v>
      </c>
      <c r="J22" s="71">
        <f t="shared" si="6"/>
        <v>10</v>
      </c>
      <c r="K22" s="71">
        <f t="shared" si="6"/>
        <v>185</v>
      </c>
      <c r="L22" s="71">
        <f t="shared" si="6"/>
        <v>103</v>
      </c>
      <c r="M22" s="71">
        <f t="shared" si="6"/>
        <v>15</v>
      </c>
      <c r="N22" s="71">
        <f t="shared" si="6"/>
        <v>0</v>
      </c>
      <c r="O22" s="71">
        <f t="shared" si="6"/>
        <v>68</v>
      </c>
      <c r="P22" s="71">
        <f t="shared" si="6"/>
        <v>30</v>
      </c>
      <c r="Q22" s="71">
        <f t="shared" si="6"/>
        <v>34</v>
      </c>
      <c r="R22" s="79">
        <f t="shared" si="6"/>
        <v>0</v>
      </c>
      <c r="T22" s="49">
        <f>C23/C22*100</f>
        <v>22.55639097744361</v>
      </c>
      <c r="U22" s="46">
        <f>C23/C24*100</f>
        <v>30.927835051546392</v>
      </c>
      <c r="V22" s="24">
        <f>C22+C34</f>
        <v>1823</v>
      </c>
    </row>
    <row r="23" spans="1:21" s="25" customFormat="1" ht="16.5" customHeight="1">
      <c r="A23" s="73" t="s">
        <v>3</v>
      </c>
      <c r="B23" s="74" t="s">
        <v>12</v>
      </c>
      <c r="C23" s="74">
        <f aca="true" t="shared" si="7" ref="C23:C30">SUM(D23:R23)</f>
        <v>120</v>
      </c>
      <c r="D23" s="75">
        <v>0</v>
      </c>
      <c r="E23" s="75">
        <v>0</v>
      </c>
      <c r="F23" s="75">
        <v>0</v>
      </c>
      <c r="G23" s="75">
        <v>0</v>
      </c>
      <c r="H23" s="75">
        <v>26</v>
      </c>
      <c r="I23" s="75">
        <v>4</v>
      </c>
      <c r="J23" s="75">
        <v>4</v>
      </c>
      <c r="K23" s="75">
        <v>32</v>
      </c>
      <c r="L23" s="75">
        <v>16</v>
      </c>
      <c r="M23" s="75">
        <v>7</v>
      </c>
      <c r="N23" s="75">
        <v>0</v>
      </c>
      <c r="O23" s="75">
        <v>16</v>
      </c>
      <c r="P23" s="75">
        <v>7</v>
      </c>
      <c r="Q23" s="75">
        <v>8</v>
      </c>
      <c r="R23" s="76">
        <v>0</v>
      </c>
      <c r="T23" s="50">
        <f>C24/C22*100</f>
        <v>72.93233082706767</v>
      </c>
      <c r="U23" s="32"/>
    </row>
    <row r="24" spans="1:21" s="25" customFormat="1" ht="16.5" customHeight="1">
      <c r="A24" s="73" t="s">
        <v>3</v>
      </c>
      <c r="B24" s="74" t="s">
        <v>9</v>
      </c>
      <c r="C24" s="74">
        <f t="shared" si="7"/>
        <v>388</v>
      </c>
      <c r="D24" s="75">
        <v>0</v>
      </c>
      <c r="E24" s="75">
        <v>0</v>
      </c>
      <c r="F24" s="75">
        <v>0</v>
      </c>
      <c r="G24" s="75">
        <v>0</v>
      </c>
      <c r="H24" s="75">
        <v>50</v>
      </c>
      <c r="I24" s="75">
        <v>5</v>
      </c>
      <c r="J24" s="75">
        <v>6</v>
      </c>
      <c r="K24" s="75">
        <v>150</v>
      </c>
      <c r="L24" s="75">
        <v>77</v>
      </c>
      <c r="M24" s="75">
        <v>7</v>
      </c>
      <c r="N24" s="75">
        <v>0</v>
      </c>
      <c r="O24" s="75">
        <v>49</v>
      </c>
      <c r="P24" s="75">
        <v>20</v>
      </c>
      <c r="Q24" s="75">
        <v>24</v>
      </c>
      <c r="R24" s="76">
        <v>0</v>
      </c>
      <c r="T24" s="50">
        <f>C25/C22*100</f>
        <v>4.511278195488721</v>
      </c>
      <c r="U24" s="32"/>
    </row>
    <row r="25" spans="1:21" s="25" customFormat="1" ht="16.5" customHeight="1">
      <c r="A25" s="73" t="s">
        <v>3</v>
      </c>
      <c r="B25" s="74" t="s">
        <v>11</v>
      </c>
      <c r="C25" s="74">
        <f t="shared" si="7"/>
        <v>24</v>
      </c>
      <c r="D25" s="75">
        <v>0</v>
      </c>
      <c r="E25" s="75">
        <v>0</v>
      </c>
      <c r="F25" s="75">
        <v>0</v>
      </c>
      <c r="G25" s="75">
        <v>0</v>
      </c>
      <c r="H25" s="75">
        <v>2</v>
      </c>
      <c r="I25" s="75">
        <v>0</v>
      </c>
      <c r="J25" s="75">
        <v>0</v>
      </c>
      <c r="K25" s="75">
        <v>3</v>
      </c>
      <c r="L25" s="75">
        <v>10</v>
      </c>
      <c r="M25" s="75">
        <v>1</v>
      </c>
      <c r="N25" s="75">
        <v>0</v>
      </c>
      <c r="O25" s="75">
        <v>3</v>
      </c>
      <c r="P25" s="75">
        <v>3</v>
      </c>
      <c r="Q25" s="75">
        <v>2</v>
      </c>
      <c r="R25" s="76">
        <v>0</v>
      </c>
      <c r="T25" s="50"/>
      <c r="U25" s="32"/>
    </row>
    <row r="26" spans="1:21" s="25" customFormat="1" ht="16.5" customHeight="1">
      <c r="A26" s="73" t="s">
        <v>3</v>
      </c>
      <c r="B26" s="77" t="s">
        <v>10</v>
      </c>
      <c r="C26" s="74">
        <f t="shared" si="7"/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6">
        <v>0</v>
      </c>
      <c r="T26" s="50"/>
      <c r="U26" s="32"/>
    </row>
    <row r="27" spans="1:22" s="27" customFormat="1" ht="24.75" customHeight="1">
      <c r="A27" s="86" t="s">
        <v>41</v>
      </c>
      <c r="B27" s="77" t="s">
        <v>17</v>
      </c>
      <c r="C27" s="74">
        <f t="shared" si="7"/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6">
        <v>0</v>
      </c>
      <c r="S27" s="26"/>
      <c r="T27" s="60"/>
      <c r="U27" s="33"/>
      <c r="V27" s="26"/>
    </row>
    <row r="28" spans="1:22" s="27" customFormat="1" ht="24.75" customHeight="1">
      <c r="A28" s="86"/>
      <c r="B28" s="77" t="s">
        <v>18</v>
      </c>
      <c r="C28" s="74">
        <f t="shared" si="7"/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v>0</v>
      </c>
      <c r="S28" s="26"/>
      <c r="T28" s="60"/>
      <c r="U28" s="33"/>
      <c r="V28" s="26"/>
    </row>
    <row r="29" spans="1:22" s="27" customFormat="1" ht="24.75" customHeight="1">
      <c r="A29" s="86"/>
      <c r="B29" s="77" t="s">
        <v>25</v>
      </c>
      <c r="C29" s="74">
        <f t="shared" si="7"/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v>0</v>
      </c>
      <c r="S29" s="26"/>
      <c r="T29" s="60"/>
      <c r="U29" s="33"/>
      <c r="V29" s="26"/>
    </row>
    <row r="30" spans="1:22" s="29" customFormat="1" ht="17.25" customHeight="1">
      <c r="A30" s="38">
        <v>4</v>
      </c>
      <c r="B30" s="3" t="s">
        <v>1</v>
      </c>
      <c r="C30" s="72">
        <f t="shared" si="7"/>
        <v>34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19</v>
      </c>
      <c r="L30" s="75">
        <v>12</v>
      </c>
      <c r="M30" s="75">
        <v>0</v>
      </c>
      <c r="N30" s="75">
        <v>0</v>
      </c>
      <c r="O30" s="75">
        <v>1</v>
      </c>
      <c r="P30" s="75">
        <v>0</v>
      </c>
      <c r="Q30" s="75">
        <v>2</v>
      </c>
      <c r="R30" s="76">
        <v>0</v>
      </c>
      <c r="S30" s="28"/>
      <c r="T30" s="61"/>
      <c r="U30" s="47"/>
      <c r="V30" s="28"/>
    </row>
    <row r="31" spans="1:21" s="25" customFormat="1" ht="22.5" customHeight="1">
      <c r="A31" s="38" t="s">
        <v>13</v>
      </c>
      <c r="B31" s="71" t="s">
        <v>36</v>
      </c>
      <c r="C31" s="71">
        <f aca="true" t="shared" si="8" ref="C31:R31">C32</f>
        <v>1291</v>
      </c>
      <c r="D31" s="71">
        <f t="shared" si="8"/>
        <v>256</v>
      </c>
      <c r="E31" s="71">
        <f t="shared" si="8"/>
        <v>0</v>
      </c>
      <c r="F31" s="71">
        <f t="shared" si="8"/>
        <v>0</v>
      </c>
      <c r="G31" s="71">
        <f t="shared" si="8"/>
        <v>0</v>
      </c>
      <c r="H31" s="71">
        <f t="shared" si="8"/>
        <v>12</v>
      </c>
      <c r="I31" s="71">
        <f t="shared" si="8"/>
        <v>132</v>
      </c>
      <c r="J31" s="71">
        <f t="shared" si="8"/>
        <v>136</v>
      </c>
      <c r="K31" s="71">
        <f t="shared" si="8"/>
        <v>31</v>
      </c>
      <c r="L31" s="71">
        <f t="shared" si="8"/>
        <v>18</v>
      </c>
      <c r="M31" s="71">
        <f t="shared" si="8"/>
        <v>102</v>
      </c>
      <c r="N31" s="71">
        <f t="shared" si="8"/>
        <v>461</v>
      </c>
      <c r="O31" s="71">
        <f t="shared" si="8"/>
        <v>69</v>
      </c>
      <c r="P31" s="71">
        <f t="shared" si="8"/>
        <v>22</v>
      </c>
      <c r="Q31" s="71">
        <f t="shared" si="8"/>
        <v>52</v>
      </c>
      <c r="R31" s="79">
        <f t="shared" si="8"/>
        <v>0</v>
      </c>
      <c r="T31" s="50"/>
      <c r="U31" s="32"/>
    </row>
    <row r="32" spans="1:21" s="25" customFormat="1" ht="18.75" customHeight="1">
      <c r="A32" s="38">
        <v>1</v>
      </c>
      <c r="B32" s="71" t="s">
        <v>39</v>
      </c>
      <c r="C32" s="71">
        <f aca="true" t="shared" si="9" ref="C32:R32">C33+C34</f>
        <v>1291</v>
      </c>
      <c r="D32" s="71">
        <f t="shared" si="9"/>
        <v>256</v>
      </c>
      <c r="E32" s="71">
        <f t="shared" si="9"/>
        <v>0</v>
      </c>
      <c r="F32" s="71">
        <f t="shared" si="9"/>
        <v>0</v>
      </c>
      <c r="G32" s="71">
        <f t="shared" si="9"/>
        <v>0</v>
      </c>
      <c r="H32" s="71">
        <f t="shared" si="9"/>
        <v>12</v>
      </c>
      <c r="I32" s="71">
        <f t="shared" si="9"/>
        <v>132</v>
      </c>
      <c r="J32" s="71">
        <f t="shared" si="9"/>
        <v>136</v>
      </c>
      <c r="K32" s="71">
        <f t="shared" si="9"/>
        <v>31</v>
      </c>
      <c r="L32" s="71">
        <f t="shared" si="9"/>
        <v>18</v>
      </c>
      <c r="M32" s="71">
        <f t="shared" si="9"/>
        <v>102</v>
      </c>
      <c r="N32" s="71">
        <f t="shared" si="9"/>
        <v>461</v>
      </c>
      <c r="O32" s="71">
        <f t="shared" si="9"/>
        <v>69</v>
      </c>
      <c r="P32" s="71">
        <f t="shared" si="9"/>
        <v>22</v>
      </c>
      <c r="Q32" s="71">
        <f t="shared" si="9"/>
        <v>52</v>
      </c>
      <c r="R32" s="79">
        <f t="shared" si="9"/>
        <v>0</v>
      </c>
      <c r="T32" s="50"/>
      <c r="U32" s="32"/>
    </row>
    <row r="33" spans="1:21" s="24" customFormat="1" ht="23.25" customHeight="1">
      <c r="A33" s="35">
        <v>2</v>
      </c>
      <c r="B33" s="71" t="s">
        <v>34</v>
      </c>
      <c r="C33" s="7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78"/>
      <c r="T33" s="49"/>
      <c r="U33" s="46"/>
    </row>
    <row r="34" spans="1:21" s="24" customFormat="1" ht="21.75" customHeight="1">
      <c r="A34" s="35">
        <v>3</v>
      </c>
      <c r="B34" s="71" t="s">
        <v>33</v>
      </c>
      <c r="C34" s="71">
        <f aca="true" t="shared" si="10" ref="C34:R34">SUM(C35:C38)</f>
        <v>1291</v>
      </c>
      <c r="D34" s="71">
        <f t="shared" si="10"/>
        <v>256</v>
      </c>
      <c r="E34" s="71">
        <f t="shared" si="10"/>
        <v>0</v>
      </c>
      <c r="F34" s="71">
        <f t="shared" si="10"/>
        <v>0</v>
      </c>
      <c r="G34" s="71">
        <f t="shared" si="10"/>
        <v>0</v>
      </c>
      <c r="H34" s="71">
        <f t="shared" si="10"/>
        <v>12</v>
      </c>
      <c r="I34" s="71">
        <f t="shared" si="10"/>
        <v>132</v>
      </c>
      <c r="J34" s="71">
        <f t="shared" si="10"/>
        <v>136</v>
      </c>
      <c r="K34" s="71">
        <f t="shared" si="10"/>
        <v>31</v>
      </c>
      <c r="L34" s="71">
        <f t="shared" si="10"/>
        <v>18</v>
      </c>
      <c r="M34" s="71">
        <f t="shared" si="10"/>
        <v>102</v>
      </c>
      <c r="N34" s="71">
        <f t="shared" si="10"/>
        <v>461</v>
      </c>
      <c r="O34" s="71">
        <f t="shared" si="10"/>
        <v>69</v>
      </c>
      <c r="P34" s="71">
        <f t="shared" si="10"/>
        <v>22</v>
      </c>
      <c r="Q34" s="71">
        <f t="shared" si="10"/>
        <v>52</v>
      </c>
      <c r="R34" s="79">
        <f t="shared" si="10"/>
        <v>0</v>
      </c>
      <c r="T34" s="49">
        <f aca="true" t="shared" si="11" ref="T34:T39">C22+C34</f>
        <v>1823</v>
      </c>
      <c r="U34" s="46"/>
    </row>
    <row r="35" spans="1:22" s="25" customFormat="1" ht="16.5" customHeight="1">
      <c r="A35" s="73" t="s">
        <v>3</v>
      </c>
      <c r="B35" s="74" t="s">
        <v>12</v>
      </c>
      <c r="C35" s="74">
        <f aca="true" t="shared" si="12" ref="C35:C42">SUM(D35:R35)</f>
        <v>353</v>
      </c>
      <c r="D35" s="75">
        <v>59</v>
      </c>
      <c r="E35" s="75">
        <v>0</v>
      </c>
      <c r="F35" s="75">
        <v>0</v>
      </c>
      <c r="G35" s="75">
        <v>0</v>
      </c>
      <c r="H35" s="75">
        <v>4</v>
      </c>
      <c r="I35" s="75">
        <v>22</v>
      </c>
      <c r="J35" s="75">
        <v>33</v>
      </c>
      <c r="K35" s="75">
        <v>5</v>
      </c>
      <c r="L35" s="75">
        <v>5</v>
      </c>
      <c r="M35" s="75">
        <v>36</v>
      </c>
      <c r="N35" s="75">
        <v>143</v>
      </c>
      <c r="O35" s="75">
        <v>33</v>
      </c>
      <c r="P35" s="75">
        <v>6</v>
      </c>
      <c r="Q35" s="75">
        <v>7</v>
      </c>
      <c r="R35" s="76">
        <v>0</v>
      </c>
      <c r="T35" s="50">
        <f t="shared" si="11"/>
        <v>473</v>
      </c>
      <c r="U35" s="32">
        <f>T35/T34*100</f>
        <v>25.946242457487656</v>
      </c>
      <c r="V35" s="32"/>
    </row>
    <row r="36" spans="1:22" s="25" customFormat="1" ht="16.5" customHeight="1">
      <c r="A36" s="73" t="s">
        <v>3</v>
      </c>
      <c r="B36" s="74" t="s">
        <v>9</v>
      </c>
      <c r="C36" s="74">
        <f t="shared" si="12"/>
        <v>847</v>
      </c>
      <c r="D36" s="75">
        <v>168</v>
      </c>
      <c r="E36" s="75">
        <v>0</v>
      </c>
      <c r="F36" s="75">
        <v>0</v>
      </c>
      <c r="G36" s="75">
        <v>0</v>
      </c>
      <c r="H36" s="75">
        <v>8</v>
      </c>
      <c r="I36" s="75">
        <v>98</v>
      </c>
      <c r="J36" s="75">
        <v>97</v>
      </c>
      <c r="K36" s="75">
        <v>26</v>
      </c>
      <c r="L36" s="75">
        <v>8</v>
      </c>
      <c r="M36" s="75">
        <v>55</v>
      </c>
      <c r="N36" s="75">
        <v>296</v>
      </c>
      <c r="O36" s="75">
        <v>33</v>
      </c>
      <c r="P36" s="75">
        <v>16</v>
      </c>
      <c r="Q36" s="75">
        <v>42</v>
      </c>
      <c r="R36" s="76">
        <v>0</v>
      </c>
      <c r="T36" s="50">
        <f t="shared" si="11"/>
        <v>1235</v>
      </c>
      <c r="U36" s="32">
        <f>T36/T34*100</f>
        <v>67.74547449259462</v>
      </c>
      <c r="V36" s="32"/>
    </row>
    <row r="37" spans="1:22" s="25" customFormat="1" ht="16.5" customHeight="1">
      <c r="A37" s="73" t="s">
        <v>3</v>
      </c>
      <c r="B37" s="74" t="s">
        <v>11</v>
      </c>
      <c r="C37" s="74">
        <f t="shared" si="12"/>
        <v>81</v>
      </c>
      <c r="D37" s="75">
        <v>23</v>
      </c>
      <c r="E37" s="75">
        <v>0</v>
      </c>
      <c r="F37" s="75">
        <v>0</v>
      </c>
      <c r="G37" s="75">
        <v>0</v>
      </c>
      <c r="H37" s="75">
        <v>0</v>
      </c>
      <c r="I37" s="75">
        <v>9</v>
      </c>
      <c r="J37" s="75">
        <v>5</v>
      </c>
      <c r="K37" s="75">
        <v>0</v>
      </c>
      <c r="L37" s="75">
        <v>5</v>
      </c>
      <c r="M37" s="75">
        <v>11</v>
      </c>
      <c r="N37" s="75">
        <v>22</v>
      </c>
      <c r="O37" s="75">
        <v>3</v>
      </c>
      <c r="P37" s="75">
        <v>0</v>
      </c>
      <c r="Q37" s="75">
        <v>3</v>
      </c>
      <c r="R37" s="76">
        <v>0</v>
      </c>
      <c r="T37" s="50">
        <f t="shared" si="11"/>
        <v>105</v>
      </c>
      <c r="U37" s="32">
        <f>T37/T34*100</f>
        <v>5.759736697750959</v>
      </c>
      <c r="V37" s="32"/>
    </row>
    <row r="38" spans="1:22" s="30" customFormat="1" ht="16.5" customHeight="1">
      <c r="A38" s="73" t="s">
        <v>3</v>
      </c>
      <c r="B38" s="77" t="s">
        <v>10</v>
      </c>
      <c r="C38" s="74">
        <f t="shared" si="12"/>
        <v>10</v>
      </c>
      <c r="D38" s="75">
        <v>6</v>
      </c>
      <c r="E38" s="75">
        <v>0</v>
      </c>
      <c r="F38" s="75">
        <v>0</v>
      </c>
      <c r="G38" s="75">
        <v>0</v>
      </c>
      <c r="H38" s="75">
        <v>0</v>
      </c>
      <c r="I38" s="75">
        <v>3</v>
      </c>
      <c r="J38" s="75">
        <v>1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v>0</v>
      </c>
      <c r="T38" s="50">
        <f t="shared" si="11"/>
        <v>10</v>
      </c>
      <c r="U38" s="31">
        <f>T38/T34*100</f>
        <v>0.5485463521667581</v>
      </c>
      <c r="V38" s="31"/>
    </row>
    <row r="39" spans="1:22" s="27" customFormat="1" ht="25.5" customHeight="1">
      <c r="A39" s="86" t="s">
        <v>41</v>
      </c>
      <c r="B39" s="77" t="s">
        <v>17</v>
      </c>
      <c r="C39" s="74">
        <f t="shared" si="12"/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v>0</v>
      </c>
      <c r="S39" s="26"/>
      <c r="T39" s="50">
        <f t="shared" si="11"/>
        <v>0</v>
      </c>
      <c r="U39" s="33"/>
      <c r="V39" s="26"/>
    </row>
    <row r="40" spans="1:22" s="27" customFormat="1" ht="25.5" customHeight="1">
      <c r="A40" s="86"/>
      <c r="B40" s="77" t="s">
        <v>18</v>
      </c>
      <c r="C40" s="74">
        <f t="shared" si="12"/>
        <v>2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2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v>0</v>
      </c>
      <c r="S40" s="26"/>
      <c r="T40" s="60"/>
      <c r="U40" s="33"/>
      <c r="V40" s="26"/>
    </row>
    <row r="41" spans="1:22" s="27" customFormat="1" ht="25.5" customHeight="1">
      <c r="A41" s="86"/>
      <c r="B41" s="77" t="s">
        <v>25</v>
      </c>
      <c r="C41" s="74">
        <f t="shared" si="12"/>
        <v>8</v>
      </c>
      <c r="D41" s="75">
        <v>6</v>
      </c>
      <c r="E41" s="75">
        <v>0</v>
      </c>
      <c r="F41" s="75">
        <v>0</v>
      </c>
      <c r="G41" s="75">
        <v>0</v>
      </c>
      <c r="H41" s="75">
        <v>0</v>
      </c>
      <c r="I41" s="75">
        <v>1</v>
      </c>
      <c r="J41" s="75">
        <v>1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v>0</v>
      </c>
      <c r="S41" s="26"/>
      <c r="T41" s="60"/>
      <c r="U41" s="33"/>
      <c r="V41" s="26"/>
    </row>
    <row r="42" spans="1:22" s="29" customFormat="1" ht="17.25" customHeight="1">
      <c r="A42" s="38">
        <v>3</v>
      </c>
      <c r="B42" s="3" t="s">
        <v>1</v>
      </c>
      <c r="C42" s="72">
        <f t="shared" si="12"/>
        <v>63</v>
      </c>
      <c r="D42" s="75">
        <v>55</v>
      </c>
      <c r="E42" s="75">
        <v>0</v>
      </c>
      <c r="F42" s="75">
        <v>0</v>
      </c>
      <c r="G42" s="75">
        <v>0</v>
      </c>
      <c r="H42" s="75">
        <v>0</v>
      </c>
      <c r="I42" s="75">
        <v>1</v>
      </c>
      <c r="J42" s="75">
        <v>1</v>
      </c>
      <c r="K42" s="75">
        <v>5</v>
      </c>
      <c r="L42" s="75">
        <v>1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v>0</v>
      </c>
      <c r="S42" s="28"/>
      <c r="T42" s="61"/>
      <c r="U42" s="47"/>
      <c r="V42" s="28"/>
    </row>
    <row r="43" spans="1:21" s="25" customFormat="1" ht="26.25" customHeight="1" thickBot="1">
      <c r="A43" s="80" t="s">
        <v>32</v>
      </c>
      <c r="B43" s="81" t="s">
        <v>38</v>
      </c>
      <c r="C43" s="82">
        <f>C7+C19+C31</f>
        <v>1917</v>
      </c>
      <c r="D43" s="82">
        <v>256</v>
      </c>
      <c r="E43" s="82">
        <v>19</v>
      </c>
      <c r="F43" s="82">
        <v>7</v>
      </c>
      <c r="G43" s="3">
        <v>3</v>
      </c>
      <c r="H43" s="82">
        <v>99</v>
      </c>
      <c r="I43" s="82">
        <v>147</v>
      </c>
      <c r="J43" s="82">
        <v>151</v>
      </c>
      <c r="K43" s="82">
        <v>237</v>
      </c>
      <c r="L43" s="82">
        <v>128</v>
      </c>
      <c r="M43" s="82">
        <v>118</v>
      </c>
      <c r="N43" s="82">
        <v>467</v>
      </c>
      <c r="O43" s="82">
        <v>143</v>
      </c>
      <c r="P43" s="82">
        <v>54</v>
      </c>
      <c r="Q43" s="82">
        <v>87</v>
      </c>
      <c r="R43" s="83">
        <v>1</v>
      </c>
      <c r="S43" s="26"/>
      <c r="T43" s="60"/>
      <c r="U43" s="32"/>
    </row>
    <row r="44" spans="1:21" s="22" customFormat="1" ht="4.5" customHeight="1">
      <c r="A44" s="21"/>
      <c r="B44" s="1"/>
      <c r="C44" s="1"/>
      <c r="J44" s="4"/>
      <c r="K44" s="4"/>
      <c r="L44" s="4"/>
      <c r="M44" s="85"/>
      <c r="N44" s="85"/>
      <c r="O44" s="85"/>
      <c r="P44" s="85"/>
      <c r="Q44" s="85"/>
      <c r="R44" s="85"/>
      <c r="T44" s="62"/>
      <c r="U44" s="48"/>
    </row>
    <row r="45" spans="1:21" s="22" customFormat="1" ht="8.25" customHeight="1">
      <c r="A45" s="21"/>
      <c r="B45" s="1"/>
      <c r="C45" s="1"/>
      <c r="D45" s="23"/>
      <c r="E45" s="23"/>
      <c r="F45" s="23"/>
      <c r="G45" s="23"/>
      <c r="H45" s="23"/>
      <c r="J45" s="5"/>
      <c r="K45" s="5"/>
      <c r="L45" s="5"/>
      <c r="M45" s="87"/>
      <c r="N45" s="87"/>
      <c r="O45" s="87"/>
      <c r="P45" s="87"/>
      <c r="Q45" s="87"/>
      <c r="R45" s="87"/>
      <c r="T45" s="62"/>
      <c r="U45" s="48"/>
    </row>
    <row r="46" spans="2:10" ht="12.75">
      <c r="B46" s="84" t="s">
        <v>44</v>
      </c>
      <c r="C46" s="84"/>
      <c r="D46" s="84"/>
      <c r="E46" s="84"/>
      <c r="F46" s="84"/>
      <c r="G46" s="84"/>
      <c r="H46" s="84"/>
      <c r="I46" s="84"/>
      <c r="J46" s="84"/>
    </row>
    <row r="47" spans="2:10" ht="12.75">
      <c r="B47" s="84" t="s">
        <v>45</v>
      </c>
      <c r="C47" s="84"/>
      <c r="D47" s="84"/>
      <c r="E47" s="84"/>
      <c r="F47" s="84"/>
      <c r="G47" s="84"/>
      <c r="H47" s="84"/>
      <c r="I47" s="84"/>
      <c r="J47" s="84"/>
    </row>
    <row r="48" spans="2:8" ht="12.75">
      <c r="B48" s="92" t="s">
        <v>46</v>
      </c>
      <c r="C48" s="92"/>
      <c r="D48" s="92"/>
      <c r="E48" s="92"/>
      <c r="F48" s="92"/>
      <c r="G48" s="92"/>
      <c r="H48" s="92"/>
    </row>
    <row r="49" spans="1:21" s="65" customFormat="1" ht="12.75">
      <c r="A49" s="64"/>
      <c r="B49" s="65" t="s">
        <v>49</v>
      </c>
      <c r="T49" s="66"/>
      <c r="U49" s="67"/>
    </row>
    <row r="69" ht="12.75">
      <c r="O69" s="8">
        <f>473+1235+105+8</f>
        <v>1821</v>
      </c>
    </row>
  </sheetData>
  <sheetProtection/>
  <mergeCells count="21">
    <mergeCell ref="A2:B2"/>
    <mergeCell ref="C1:M2"/>
    <mergeCell ref="B3:R3"/>
    <mergeCell ref="B4:B5"/>
    <mergeCell ref="B48:H48"/>
    <mergeCell ref="B47:J47"/>
    <mergeCell ref="N1:R1"/>
    <mergeCell ref="D4:H4"/>
    <mergeCell ref="A1:B1"/>
    <mergeCell ref="C4:C5"/>
    <mergeCell ref="R4:R5"/>
    <mergeCell ref="A27:A29"/>
    <mergeCell ref="B46:J46"/>
    <mergeCell ref="M44:R44"/>
    <mergeCell ref="A15:A17"/>
    <mergeCell ref="A39:A41"/>
    <mergeCell ref="M45:R45"/>
    <mergeCell ref="Q4:Q5"/>
    <mergeCell ref="M4:O4"/>
    <mergeCell ref="I4:L4"/>
    <mergeCell ref="P4:P5"/>
  </mergeCells>
  <printOptions/>
  <pageMargins left="0.55" right="0.2" top="0.28" bottom="0.26" header="0.23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Van Thu 2</cp:lastModifiedBy>
  <cp:lastPrinted>2019-03-06T01:55:36Z</cp:lastPrinted>
  <dcterms:created xsi:type="dcterms:W3CDTF">2017-05-05T02:07:31Z</dcterms:created>
  <dcterms:modified xsi:type="dcterms:W3CDTF">2019-03-08T04:06:36Z</dcterms:modified>
  <cp:category/>
  <cp:version/>
  <cp:contentType/>
  <cp:contentStatus/>
</cp:coreProperties>
</file>